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Invoice" state="visible" r:id="rId5"/>
    <sheet sheetId="3" name="Renewal" state="visible" r:id="rId6"/>
  </sheets>
  <calcPr calcId="171027"/>
</workbook>
</file>

<file path=xl/sharedStrings.xml><?xml version="1.0" encoding="utf-8"?>
<sst xmlns="http://schemas.openxmlformats.org/spreadsheetml/2006/main" count="39" uniqueCount="39">
  <si>
    <t>Fictional invoice reconciliation and renewal examples</t>
  </si>
  <si>
    <t>All employers, carriers, rates and enrollment are invented. This workbook is not a Planlined export, customer case or savings claim.</t>
  </si>
  <si>
    <t>Invoice: expected amounts use the census and the 10% renewal rates. Billed family rates intentionally remain at the old rate.</t>
  </si>
  <si>
    <t>The unmapped dental plan ASH-DEN-B is billed at $38 and remains UNVERIFIED. It is excluded from medical totals, not priced at zero.</t>
  </si>
  <si>
    <t>Renewal: the +6% counter-position and +3% alternate are invented. The alternate changes the deductible; it is not like for like.</t>
  </si>
  <si>
    <t>Employer share is 75%; payroll uses 26 deductions. Check source documents and actual payroll rules before using real inputs.</t>
  </si>
  <si>
    <t>Examples: https://planlined.com/features/invoice-analysis/#worked-example and https://planlined.com/features/rate-negotiation/#counter-offer-example</t>
  </si>
  <si>
    <t>Tier</t>
  </si>
  <si>
    <t>Renewal rate</t>
  </si>
  <si>
    <t>Census count</t>
  </si>
  <si>
    <t>Invoice count</t>
  </si>
  <si>
    <t>Billed rate</t>
  </si>
  <si>
    <t>Expected</t>
  </si>
  <si>
    <t>Billed</t>
  </si>
  <si>
    <t>Variance</t>
  </si>
  <si>
    <t>Employee only</t>
  </si>
  <si>
    <t>Employee + spouse</t>
  </si>
  <si>
    <t>Employee + child(ren)</t>
  </si>
  <si>
    <t>Family</t>
  </si>
  <si>
    <t>Medical total</t>
  </si>
  <si>
    <t>ASH-DEN-B</t>
  </si>
  <si>
    <t>UNVERIFIED</t>
  </si>
  <si>
    <t>Unmapped</t>
  </si>
  <si>
    <t>Excluded from medical totals</t>
  </si>
  <si>
    <t>Do not infer a match</t>
  </si>
  <si>
    <t>Position</t>
  </si>
  <si>
    <t>Illustrative multiplier</t>
  </si>
  <si>
    <t>Current monthly baseline</t>
  </si>
  <si>
    <t>Employer share</t>
  </si>
  <si>
    <t>Pay periods</t>
  </si>
  <si>
    <t>Monthly premium</t>
  </si>
  <si>
    <t>Annual premium</t>
  </si>
  <si>
    <t>Employer annual</t>
  </si>
  <si>
    <t>EE monthly rate</t>
  </si>
  <si>
    <t>EE per paycheck</t>
  </si>
  <si>
    <t>Current plan year</t>
  </si>
  <si>
    <t>A · Renewal offered (+10%)</t>
  </si>
  <si>
    <t>B · Counter-position (+6%)</t>
  </si>
  <si>
    <t>C · Alternate, higher deductible (+3%)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</si>
</sst>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;[Red]-$#,##0.00"/>
    <numFmt numFmtId="165" formatCode="$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9" fontId="0" fillId="0" borderId="0" xfId="0" applyNumberFormat="1"/>
    <xf numFmtId="165" fontId="1" fillId="0" borderId="0" xfId="0" applyNumberFormat="1" applyFont="1"/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20" style="1" customWidth="1"/>
    <col min="3" max="4" width="20" customWidth="1"/>
    <col min="5" max="8" width="20" style="1" customWidth="1"/>
  </cols>
  <sheetData>
    <row r="1" spans="1:8" s="2" customFormat="1" x14ac:dyDescent="0.25">
      <c r="A1" s="2" t="s">
        <v>7</v>
      </c>
      <c r="B1" s="3" t="s">
        <v>8</v>
      </c>
      <c r="C1" s="2" t="s">
        <v>9</v>
      </c>
      <c r="D1" s="2" t="s">
        <v>10</v>
      </c>
      <c r="E1" s="3" t="s">
        <v>11</v>
      </c>
      <c r="F1" s="3" t="s">
        <v>12</v>
      </c>
      <c r="G1" s="3" t="s">
        <v>13</v>
      </c>
      <c r="H1" s="3" t="s">
        <v>14</v>
      </c>
    </row>
    <row r="2" spans="1:8" x14ac:dyDescent="0.25">
      <c r="A2" t="s">
        <v>15</v>
      </c>
      <c r="B2" s="1">
        <v>550</v>
      </c>
      <c r="C2">
        <v>4</v>
      </c>
      <c r="D2">
        <v>5</v>
      </c>
      <c r="E2" s="1">
        <v>550</v>
      </c>
      <c r="F2" s="1">
        <f>B2*C2</f>
        <v>2200</v>
      </c>
      <c r="G2" s="1">
        <f>D2*E2</f>
        <v>2750</v>
      </c>
      <c r="H2" s="1">
        <f>G2-F2</f>
        <v>550</v>
      </c>
    </row>
    <row r="3" spans="1:8" x14ac:dyDescent="0.25">
      <c r="A3" t="s">
        <v>16</v>
      </c>
      <c r="B3" s="1">
        <v>1100</v>
      </c>
      <c r="C3">
        <v>3</v>
      </c>
      <c r="D3">
        <v>2</v>
      </c>
      <c r="E3" s="1">
        <v>1100</v>
      </c>
      <c r="F3" s="1">
        <f>B3*C3</f>
        <v>3300</v>
      </c>
      <c r="G3" s="1">
        <f>D3*E3</f>
        <v>2200</v>
      </c>
      <c r="H3" s="1">
        <f>G3-F3</f>
        <v>-1100</v>
      </c>
    </row>
    <row r="4" spans="1:8" x14ac:dyDescent="0.25">
      <c r="A4" t="s">
        <v>17</v>
      </c>
      <c r="B4" s="1">
        <v>990.0000000000001</v>
      </c>
      <c r="C4">
        <v>1</v>
      </c>
      <c r="D4">
        <v>1</v>
      </c>
      <c r="E4" s="1">
        <v>990</v>
      </c>
      <c r="F4" s="1">
        <f>B4*C4</f>
        <v>990.0000000000001</v>
      </c>
      <c r="G4" s="1">
        <f>D4*E4</f>
        <v>990</v>
      </c>
      <c r="H4" s="1">
        <f>G4-F4</f>
        <v>-1.1368683772161603e-13</v>
      </c>
    </row>
    <row r="5" spans="1:8" x14ac:dyDescent="0.25">
      <c r="A5" t="s">
        <v>18</v>
      </c>
      <c r="B5" s="1">
        <v>1540.0000000000002</v>
      </c>
      <c r="C5">
        <v>2</v>
      </c>
      <c r="D5">
        <v>2</v>
      </c>
      <c r="E5" s="1">
        <v>1400</v>
      </c>
      <c r="F5" s="1">
        <f>B5*C5</f>
        <v>3080.0000000000005</v>
      </c>
      <c r="G5" s="1">
        <f>D5*E5</f>
        <v>2800</v>
      </c>
      <c r="H5" s="1">
        <f>G5-F5</f>
        <v>-280.00000000000045</v>
      </c>
    </row>
    <row r="6" spans="1:8" x14ac:dyDescent="0.25">
      <c r="A6" t="s">
        <v>19</v>
      </c>
      <c r="B6" s="1"/>
      <c r="C6">
        <f>SUM(C2:C5)</f>
        <v>10</v>
      </c>
      <c r="D6">
        <f>SUM(D2:D5)</f>
        <v>10</v>
      </c>
      <c r="E6" s="1"/>
      <c r="F6" s="1">
        <f>SUM(F2:F5)</f>
        <v>9570</v>
      </c>
      <c r="G6" s="1">
        <f>SUM(G2:G5)</f>
        <v>8740</v>
      </c>
      <c r="H6" s="1">
        <f>G6-F6</f>
        <v>-830</v>
      </c>
    </row>
    <row r="8" spans="1:8" x14ac:dyDescent="0.25">
      <c r="A8" t="s">
        <v>20</v>
      </c>
      <c r="B8" s="1" t="s">
        <v>21</v>
      </c>
      <c r="D8">
        <v>1</v>
      </c>
      <c r="E8" s="1">
        <v>38</v>
      </c>
      <c r="F8" s="1" t="s">
        <v>22</v>
      </c>
      <c r="G8" s="1" t="s">
        <v>23</v>
      </c>
      <c r="H8" s="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20" customWidth="1"/>
    <col min="3" max="3" width="20" style="4" customWidth="1"/>
    <col min="4" max="4" width="20" style="5" customWidth="1"/>
    <col min="5" max="5" width="20" customWidth="1"/>
    <col min="6" max="10" width="20" style="4" customWidth="1"/>
  </cols>
  <sheetData>
    <row r="1" spans="1:10" s="2" customFormat="1" x14ac:dyDescent="0.25">
      <c r="A1" s="2" t="s">
        <v>25</v>
      </c>
      <c r="B1" s="2" t="s">
        <v>26</v>
      </c>
      <c r="C1" s="6" t="s">
        <v>27</v>
      </c>
      <c r="D1" s="7" t="s">
        <v>28</v>
      </c>
      <c r="E1" s="2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6" t="s">
        <v>34</v>
      </c>
    </row>
    <row r="2" spans="1:10" x14ac:dyDescent="0.25">
      <c r="A2" t="s">
        <v>35</v>
      </c>
      <c r="B2">
        <v>1</v>
      </c>
      <c r="C2" s="4">
        <v>8200</v>
      </c>
      <c r="D2" s="5">
        <v>0.75</v>
      </c>
      <c r="E2">
        <v>26</v>
      </c>
      <c r="F2" s="4">
        <f>B2*C2</f>
        <v>8200</v>
      </c>
      <c r="G2" s="4">
        <f>F2*12</f>
        <v>98400</v>
      </c>
      <c r="H2" s="4">
        <f>G2*D2</f>
        <v>73800</v>
      </c>
      <c r="I2" s="4">
        <v>500</v>
      </c>
      <c r="J2" s="4">
        <f>I2*B2*(1-D2)*12/E2</f>
        <v>57.69230769230769</v>
      </c>
    </row>
    <row r="3" spans="1:10" x14ac:dyDescent="0.25">
      <c r="A3" t="s">
        <v>36</v>
      </c>
      <c r="B3">
        <v>1.1</v>
      </c>
      <c r="C3" s="4">
        <v>8200</v>
      </c>
      <c r="D3" s="5">
        <v>0.75</v>
      </c>
      <c r="E3">
        <v>26</v>
      </c>
      <c r="F3" s="4">
        <f>B3*C3</f>
        <v>9020</v>
      </c>
      <c r="G3" s="4">
        <f>F3*12</f>
        <v>108240</v>
      </c>
      <c r="H3" s="4">
        <f>G3*D3</f>
        <v>81180</v>
      </c>
      <c r="I3" s="4">
        <v>500</v>
      </c>
      <c r="J3" s="4">
        <f>I3*B3*(1-D3)*12/E3</f>
        <v>63.46153846153846</v>
      </c>
    </row>
    <row r="4" spans="1:10" x14ac:dyDescent="0.25">
      <c r="A4" t="s">
        <v>37</v>
      </c>
      <c r="B4">
        <v>1.06</v>
      </c>
      <c r="C4" s="4">
        <v>8200</v>
      </c>
      <c r="D4" s="5">
        <v>0.75</v>
      </c>
      <c r="E4">
        <v>26</v>
      </c>
      <c r="F4" s="4">
        <f>B4*C4</f>
        <v>8692</v>
      </c>
      <c r="G4" s="4">
        <f>F4*12</f>
        <v>104304</v>
      </c>
      <c r="H4" s="4">
        <f>G4*D4</f>
        <v>78228</v>
      </c>
      <c r="I4" s="4">
        <v>500</v>
      </c>
      <c r="J4" s="4">
        <f>I4*B4*(1-D4)*12/E4</f>
        <v>61.15384615384615</v>
      </c>
    </row>
    <row r="5" spans="1:10" x14ac:dyDescent="0.25">
      <c r="A5" t="s">
        <v>38</v>
      </c>
      <c r="B5">
        <v>1.03</v>
      </c>
      <c r="C5" s="4">
        <v>8200</v>
      </c>
      <c r="D5" s="5">
        <v>0.75</v>
      </c>
      <c r="E5">
        <v>26</v>
      </c>
      <c r="F5" s="4">
        <f>B5*C5</f>
        <v>8446</v>
      </c>
      <c r="G5" s="4">
        <f>F5*12</f>
        <v>101352</v>
      </c>
      <c r="H5" s="4">
        <f>G5*D5</f>
        <v>76014</v>
      </c>
      <c r="I5" s="4">
        <v>500</v>
      </c>
      <c r="J5" s="4">
        <f>I5*B5*(1-D5)*12/E5</f>
        <v>59.42307692307692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Invoice</vt:lpstr>
      <vt:lpstr>Renewal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Planlined</dc:creator>
  <dc:title/>
  <dc:subject/>
  <dc:description/>
  <cp:keywords/>
  <cp:category/>
  <cp:lastModifiedBy>Unknown</cp:lastModifiedBy>
  <dcterms:created xsi:type="dcterms:W3CDTF">2026-10-18T22:19:52Z</dcterms:created>
  <dcterms:modified xsi:type="dcterms:W3CDTF">2026-10-18T22:19:52Z</dcterms:modified>
</cp:coreProperties>
</file>