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Inputs" state="visible" r:id="rId5"/>
    <sheet sheetId="3" name="Plan benefits" state="visible" r:id="rId6"/>
    <sheet sheetId="4" name="Premiums" state="visible" r:id="rId7"/>
    <sheet sheetId="5" name="Contributions" state="visible" r:id="rId8"/>
    <sheet sheetId="6" name="Deductions" state="visible" r:id="rId9"/>
    <sheet sheetId="7" name="Checks" state="visible" r:id="rId10"/>
  </sheets>
  <definedNames>
    <definedName name="_xlnm.Print_Area" localSheetId="0">'Summary'!$A1:$E25</definedName>
    <definedName name="_xlnm.Print_Area" localSheetId="1">'Inputs'!$A1:$F27</definedName>
    <definedName name="_xlnm.Print_Area" localSheetId="2">'Plan benefits'!$A1:$D20</definedName>
    <definedName name="_xlnm.Print_Area" localSheetId="3">'Premiums'!$A1:$E15</definedName>
    <definedName name="_xlnm.Print_Area" localSheetId="4">'Contributions'!$A1:$H11</definedName>
    <definedName name="_xlnm.Print_Area" localSheetId="5">'Deductions'!$A1:$G12</definedName>
    <definedName name="_xlnm.Print_Area" localSheetId="6">'Checks'!$A1:$C12</definedName>
  </definedNames>
  <calcPr calcId="171027" fullCalcOnLoad="1"/>
</workbook>
</file>

<file path=xl/sharedStrings.xml><?xml version="1.0" encoding="utf-8"?>
<sst xmlns="http://schemas.openxmlformats.org/spreadsheetml/2006/main" count="146" uniqueCount="105">
  <si>
    <t>Ridgeline Works - completed four-tier renewal</t>
  </si>
  <si>
    <t>SYNTHETIC EXAMPLE | Ridgeline Works | No real client or employee data</t>
  </si>
  <si>
    <t>Annual group costs</t>
  </si>
  <si>
    <t>Current</t>
  </si>
  <si>
    <t>Renewal</t>
  </si>
  <si>
    <t>Proposed</t>
  </si>
  <si>
    <t>Annual premium</t>
  </si>
  <si>
    <t>Employer annual share</t>
  </si>
  <si>
    <t>Employees annual share</t>
  </si>
  <si>
    <t>Coverage tier</t>
  </si>
  <si>
    <t>Enrolled</t>
  </si>
  <si>
    <t>Current / deduction</t>
  </si>
  <si>
    <t>Renewal / deduction</t>
  </si>
  <si>
    <t>Proposed / deduction</t>
  </si>
  <si>
    <t>What changes</t>
  </si>
  <si>
    <t>Amount</t>
  </si>
  <si>
    <t>Proposed vs current annual premium</t>
  </si>
  <si>
    <t>Proposed vs renewal annual premium</t>
  </si>
  <si>
    <t>Proposed vs current employer share</t>
  </si>
  <si>
    <t>Proposed vs renewal employer share</t>
  </si>
  <si>
    <t>Complete medical example: 4 coverage tiers, 3 plans, 10 enrolled employees, 75% employer share and 24 benefit deductions. All figures are fictional. Change blue inputs to test scenarios; formulas update in Excel.</t>
  </si>
  <si>
    <t>Editable assumptions and synthetic inputs</t>
  </si>
  <si>
    <t>Assumption</t>
  </si>
  <si>
    <t>Value</t>
  </si>
  <si>
    <t>Fictional employer</t>
  </si>
  <si>
    <t>Ridgeline Works</t>
  </si>
  <si>
    <t>Policy year</t>
  </si>
  <si>
    <t>Employer share of each tier</t>
  </si>
  <si>
    <t>Benefit deductions per year</t>
  </si>
  <si>
    <t>Months per year</t>
  </si>
  <si>
    <t>Alternative deduction count</t>
  </si>
  <si>
    <t>Enrolled employees</t>
  </si>
  <si>
    <t>Employee only</t>
  </si>
  <si>
    <t>Employee + spouse</t>
  </si>
  <si>
    <t>Employee + children</t>
  </si>
  <si>
    <t>Family</t>
  </si>
  <si>
    <t>Blue cells are editable inputs; green cells link to another sheet; dark cells are calculations.</t>
  </si>
  <si>
    <t>Enrollment is employees selecting each coverage tier, not the number of covered family members.</t>
  </si>
  <si>
    <t>Contribution model: 75% of each tier premium, applied consistently across all three plans.</t>
  </si>
  <si>
    <t>Designed worked example from manual synthetic inputs; not a native app export or extraction test.</t>
  </si>
  <si>
    <t>Input source: https://planlined.com/downloads/samples/ridgeline-works-input-2026-10-25.json</t>
  </si>
  <si>
    <t>Public sample: https://planlined.com/resources/sample-benefit-proposal/</t>
  </si>
  <si>
    <t>Medical scope only. Dental, vision, life and disability are not part of this case.</t>
  </si>
  <si>
    <t>Check actual payroll schedules, plan terms and provider access for any real comparison.</t>
  </si>
  <si>
    <t>Medical plan design comparison</t>
  </si>
  <si>
    <t>Plan detail</t>
  </si>
  <si>
    <t>Plan name</t>
  </si>
  <si>
    <t>Current PPO 1500</t>
  </si>
  <si>
    <t>Renewal PPO 1500</t>
  </si>
  <si>
    <t>Proposed PPO 1000</t>
  </si>
  <si>
    <t>Fictional carrier</t>
  </si>
  <si>
    <t>Sample Carrier A</t>
  </si>
  <si>
    <t>Sample Carrier B</t>
  </si>
  <si>
    <t>Individual deductible</t>
  </si>
  <si>
    <t>$1,500</t>
  </si>
  <si>
    <t>$1,000</t>
  </si>
  <si>
    <t>Family deductible</t>
  </si>
  <si>
    <t>$3,000</t>
  </si>
  <si>
    <t>$2,000</t>
  </si>
  <si>
    <t>Individual out-of-pocket max</t>
  </si>
  <si>
    <t>$6,000</t>
  </si>
  <si>
    <t>Family out-of-pocket max</t>
  </si>
  <si>
    <t>$12,000</t>
  </si>
  <si>
    <t>Member coinsurance</t>
  </si>
  <si>
    <t>20% after deductible</t>
  </si>
  <si>
    <t>Primary care</t>
  </si>
  <si>
    <t>$25 copay</t>
  </si>
  <si>
    <t>Specialist</t>
  </si>
  <si>
    <t>$50 copay</t>
  </si>
  <si>
    <t>Urgent care</t>
  </si>
  <si>
    <t>$75 copay</t>
  </si>
  <si>
    <t>Emergency room</t>
  </si>
  <si>
    <t>$350 copay</t>
  </si>
  <si>
    <t>Rx tiers 1 / 2 / 3</t>
  </si>
  <si>
    <t>$10 / $35 / $60</t>
  </si>
  <si>
    <t>Invented benefit terms for this worked example. Copays and coinsurance retain their stated qualifiers. No real carrier or provider network is represented.</t>
  </si>
  <si>
    <t>Monthly premiums and enrollment</t>
  </si>
  <si>
    <t>Group premium / month</t>
  </si>
  <si>
    <t>Group premium / year</t>
  </si>
  <si>
    <t>Premiums are per enrolled employee in each coverage tier. Group totals multiply each rate by that tier’s enrollment. Same census across all plans.</t>
  </si>
  <si>
    <t>Proposed plan - employer and employee cost split</t>
  </si>
  <si>
    <t>Premium / month</t>
  </si>
  <si>
    <t>Employer share</t>
  </si>
  <si>
    <t>Employer / month</t>
  </si>
  <si>
    <t>Employee / month</t>
  </si>
  <si>
    <t>Group employer / month</t>
  </si>
  <si>
    <t>Group employee / month</t>
  </si>
  <si>
    <t>Group cost / month</t>
  </si>
  <si>
    <t>Group cost / year</t>
  </si>
  <si>
    <t>Employee deductions - all four coverage tiers</t>
  </si>
  <si>
    <t>Change vs current</t>
  </si>
  <si>
    <t>Proposed / 26 deductions</t>
  </si>
  <si>
    <t>Proposed employee / year</t>
  </si>
  <si>
    <t>Main comparison uses 24 deductions per year. Column F shows the same annual employee cost across 26 deductions. Retain precision until display and reconcile final cents with payroll.</t>
  </si>
  <si>
    <t>Reconciliation and completeness</t>
  </si>
  <si>
    <t>Check</t>
  </si>
  <si>
    <t>Difference / count</t>
  </si>
  <si>
    <t>Expected</t>
  </si>
  <si>
    <t>Four populated coverage tiers</t>
  </si>
  <si>
    <t>Proposed annual premium split</t>
  </si>
  <si>
    <t>Proposed premium vs contributions</t>
  </si>
  <si>
    <t>Employee-only annual reconciliation</t>
  </si>
  <si>
    <t>Spouse annual reconciliation</t>
  </si>
  <si>
    <t>Children annual reconciliation</t>
  </si>
  <si>
    <t>Family annual reconciliation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</si>
</sst>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$#,##0.00;[Red]($#,##0.00);$0.00"/>
  </numFmts>
  <fonts count="9" x14ac:knownFonts="1">
    <font>
      <color theme="1"/>
      <family val="2"/>
      <scheme val="minor"/>
      <sz val="11"/>
      <name val="Calibri"/>
    </font>
    <font>
      <b/>
      <color rgb="FFFFFFFF"/>
      <sz val="19"/>
      <name val="Arial"/>
    </font>
    <font>
      <color rgb="FF596271"/>
      <sz val="10"/>
      <name val="Arial"/>
    </font>
    <font>
      <b/>
      <color rgb="FFFFFFFF"/>
      <sz val="11"/>
      <name val="Arial"/>
    </font>
    <font>
      <b/>
      <color rgb="FF1C2230"/>
      <sz val="11"/>
      <name val="Arial"/>
    </font>
    <font>
      <sz val="11"/>
      <name val="Arial"/>
    </font>
    <font>
      <color rgb="FF14765B"/>
      <sz val="11"/>
      <name val="Arial"/>
    </font>
    <font>
      <color rgb="FF1C2230"/>
      <sz val="11"/>
      <name val="Arial"/>
    </font>
    <font>
      <color rgb="FF2155A3"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1C2230"/>
      </patternFill>
    </fill>
    <fill>
      <patternFill patternType="solid">
        <fgColor rgb="FFE9ED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164" fontId="4" fillId="3" borderId="0" xfId="0" applyNumberFormat="1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164" fontId="6" fillId="0" borderId="0" xfId="0" applyNumberFormat="1" applyFont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vertical="center" wrapText="1"/>
    </xf>
    <xf numFmtId="1" fontId="6" fillId="0" borderId="0" xfId="0" applyNumberFormat="1" applyFont="1" applyAlignment="1">
      <alignment vertical="center" wrapText="1"/>
    </xf>
    <xf numFmtId="0" fontId="8" fillId="0" borderId="0" xfId="0" applyFont="1" applyAlignment="1">
      <alignment vertical="center" wrapText="1"/>
    </xf>
    <xf numFmtId="1" fontId="8" fillId="0" borderId="0" xfId="0" applyNumberFormat="1" applyFont="1" applyAlignment="1">
      <alignment vertical="center" wrapText="1"/>
    </xf>
    <xf numFmtId="9" fontId="8" fillId="0" borderId="0" xfId="0" applyNumberFormat="1" applyFont="1" applyAlignment="1">
      <alignment vertical="center" wrapText="1"/>
    </xf>
    <xf numFmtId="164" fontId="8" fillId="0" borderId="0" xfId="0" applyNumberFormat="1" applyFont="1" applyAlignment="1">
      <alignment vertical="center" wrapText="1"/>
    </xf>
    <xf numFmtId="1" fontId="4" fillId="3" borderId="0" xfId="0" applyNumberFormat="1" applyFont="1" applyFill="1" applyAlignment="1">
      <alignment vertical="center" wrapText="1"/>
    </xf>
    <xf numFmtId="0" fontId="4" fillId="3" borderId="0" xfId="0" applyFont="1" applyFill="1"/>
    <xf numFmtId="0" fontId="5" fillId="0" borderId="0" xfId="0" applyFont="1" applyAlignment="1">
      <alignment wrapText="1"/>
    </xf>
    <xf numFmtId="9" fontId="6" fillId="0" borderId="0" xfId="0" applyNumberFormat="1" applyFont="1" applyAlignment="1">
      <alignment vertical="center" wrapText="1"/>
    </xf>
    <xf numFmtId="2" fontId="6" fillId="0" borderId="0" xfId="0" applyNumberFormat="1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3" customWidth="1"/>
    <col min="2" max="5" width="22" customWidth="1"/>
  </cols>
  <sheetData>
    <row r="1" ht="38" customHeight="1" spans="1:5" x14ac:dyDescent="0.25">
      <c r="A1" s="1" t="s">
        <v>0</v>
      </c>
      <c r="B1" s="1"/>
      <c r="C1" s="1"/>
      <c r="D1" s="1"/>
      <c r="E1" s="1"/>
    </row>
    <row r="2" ht="28" customHeight="1" spans="1:5" x14ac:dyDescent="0.25">
      <c r="A2" s="2" t="s">
        <v>1</v>
      </c>
      <c r="B2" s="2"/>
      <c r="C2" s="2"/>
      <c r="D2" s="2"/>
      <c r="E2" s="2"/>
    </row>
    <row r="4" ht="38" customHeight="1" spans="1:4" x14ac:dyDescent="0.25">
      <c r="A4" s="3" t="s">
        <v>2</v>
      </c>
      <c r="B4" s="3" t="s">
        <v>3</v>
      </c>
      <c r="C4" s="3" t="s">
        <v>4</v>
      </c>
      <c r="D4" s="3" t="s">
        <v>5</v>
      </c>
    </row>
    <row r="5" ht="30" customHeight="1" spans="1:4" x14ac:dyDescent="0.25">
      <c r="A5" s="4" t="s">
        <v>6</v>
      </c>
      <c r="B5" s="5">
        <f>'Premiums'!C11</f>
        <v>98400</v>
      </c>
      <c r="C5" s="5">
        <f>'Premiums'!D11</f>
        <v>108240</v>
      </c>
      <c r="D5" s="5">
        <f>'Premiums'!E11</f>
        <v>102336</v>
      </c>
    </row>
    <row r="6" ht="30" customHeight="1" spans="1:4" x14ac:dyDescent="0.25">
      <c r="A6" s="6" t="s">
        <v>7</v>
      </c>
      <c r="B6" s="7">
        <f>B5*'Inputs'!$B$7</f>
        <v>73800</v>
      </c>
      <c r="C6" s="7">
        <f>C5*'Inputs'!$B$7</f>
        <v>81180</v>
      </c>
      <c r="D6" s="7">
        <f>D5*'Inputs'!$B$7</f>
        <v>76752</v>
      </c>
    </row>
    <row r="7" ht="30" customHeight="1" spans="1:4" x14ac:dyDescent="0.25">
      <c r="A7" s="6" t="s">
        <v>8</v>
      </c>
      <c r="B7" s="8">
        <f>B5-B6</f>
        <v>24600</v>
      </c>
      <c r="C7" s="8">
        <f>C5-C6</f>
        <v>27060</v>
      </c>
      <c r="D7" s="8">
        <f>D5-D6</f>
        <v>25584</v>
      </c>
    </row>
    <row r="10" ht="38" customHeight="1" spans="1:5" x14ac:dyDescent="0.25">
      <c r="A10" s="3" t="s">
        <v>9</v>
      </c>
      <c r="B10" s="3" t="s">
        <v>10</v>
      </c>
      <c r="C10" s="3" t="s">
        <v>11</v>
      </c>
      <c r="D10" s="3" t="s">
        <v>12</v>
      </c>
      <c r="E10" s="3" t="s">
        <v>13</v>
      </c>
    </row>
    <row r="11" ht="30" customHeight="1" spans="1:5" x14ac:dyDescent="0.25">
      <c r="A11" s="9" t="str">
        <f>'Deductions'!A5</f>
        <v>Employee only</v>
      </c>
      <c r="B11" s="10">
        <f>'Premiums'!B5</f>
        <v>5</v>
      </c>
      <c r="C11" s="7">
        <f>'Deductions'!B5</f>
        <v>62.5</v>
      </c>
      <c r="D11" s="7">
        <f>'Deductions'!C5</f>
        <v>68.75</v>
      </c>
      <c r="E11" s="7">
        <f>'Deductions'!D5</f>
        <v>65</v>
      </c>
    </row>
    <row r="12" ht="30" customHeight="1" spans="1:5" x14ac:dyDescent="0.25">
      <c r="A12" s="9" t="str">
        <f>'Deductions'!A6</f>
        <v>Employee + spouse</v>
      </c>
      <c r="B12" s="10">
        <f>'Premiums'!B6</f>
        <v>2</v>
      </c>
      <c r="C12" s="7">
        <f>'Deductions'!B6</f>
        <v>125</v>
      </c>
      <c r="D12" s="7">
        <f>'Deductions'!C6</f>
        <v>137.5</v>
      </c>
      <c r="E12" s="7">
        <f>'Deductions'!D6</f>
        <v>130</v>
      </c>
    </row>
    <row r="13" ht="30" customHeight="1" spans="1:5" x14ac:dyDescent="0.25">
      <c r="A13" s="9" t="str">
        <f>'Deductions'!A7</f>
        <v>Employee + children</v>
      </c>
      <c r="B13" s="10">
        <f>'Premiums'!B7</f>
        <v>1</v>
      </c>
      <c r="C13" s="7">
        <f>'Deductions'!B7</f>
        <v>112.5</v>
      </c>
      <c r="D13" s="7">
        <f>'Deductions'!C7</f>
        <v>123.75</v>
      </c>
      <c r="E13" s="7">
        <f>'Deductions'!D7</f>
        <v>117</v>
      </c>
    </row>
    <row r="14" ht="30" customHeight="1" spans="1:5" x14ac:dyDescent="0.25">
      <c r="A14" s="9" t="str">
        <f>'Deductions'!A8</f>
        <v>Family</v>
      </c>
      <c r="B14" s="10">
        <f>'Premiums'!B8</f>
        <v>2</v>
      </c>
      <c r="C14" s="7">
        <f>'Deductions'!B8</f>
        <v>175</v>
      </c>
      <c r="D14" s="7">
        <f>'Deductions'!C8</f>
        <v>192.5</v>
      </c>
      <c r="E14" s="7">
        <f>'Deductions'!D8</f>
        <v>182</v>
      </c>
    </row>
    <row r="17" ht="38" customHeight="1" spans="1:2" x14ac:dyDescent="0.25">
      <c r="A17" s="3" t="s">
        <v>14</v>
      </c>
      <c r="B17" s="3" t="s">
        <v>15</v>
      </c>
    </row>
    <row r="18" ht="30" customHeight="1" spans="1:2" x14ac:dyDescent="0.25">
      <c r="A18" s="6" t="s">
        <v>16</v>
      </c>
      <c r="B18" s="8">
        <f>D5-B5</f>
        <v>3936</v>
      </c>
    </row>
    <row r="19" ht="30" customHeight="1" spans="1:2" x14ac:dyDescent="0.25">
      <c r="A19" s="6" t="s">
        <v>17</v>
      </c>
      <c r="B19" s="8">
        <f>D5-C5</f>
        <v>-5904</v>
      </c>
    </row>
    <row r="20" ht="30" customHeight="1" spans="1:2" x14ac:dyDescent="0.25">
      <c r="A20" s="6" t="s">
        <v>18</v>
      </c>
      <c r="B20" s="8">
        <f>D6-B6</f>
        <v>2952</v>
      </c>
    </row>
    <row r="21" ht="30" customHeight="1" spans="1:2" x14ac:dyDescent="0.25">
      <c r="A21" s="6" t="s">
        <v>19</v>
      </c>
      <c r="B21" s="8">
        <f>D6-C6</f>
        <v>-4428</v>
      </c>
    </row>
    <row r="24" ht="30" customHeight="1" spans="1:5" x14ac:dyDescent="0.25">
      <c r="A24" s="6" t="s">
        <v>20</v>
      </c>
      <c r="B24" s="6"/>
      <c r="C24" s="6"/>
      <c r="D24" s="6"/>
      <c r="E24" s="6"/>
    </row>
    <row r="25" ht="30" customHeight="1" spans="1:5" x14ac:dyDescent="0.25">
      <c r="A25" s="6"/>
      <c r="B25" s="6"/>
      <c r="C25" s="6"/>
      <c r="D25" s="6"/>
      <c r="E25" s="6"/>
    </row>
  </sheetData>
  <mergeCells count="3">
    <mergeCell ref="A1:E1"/>
    <mergeCell ref="A2:E2"/>
    <mergeCell ref="A24:E25"/>
  </mergeCells>
  <pageSetup paperSize="9" orientation="landscape" fitToWidth="1" fitToHeight="1"/>
  <headerFooter>
    <oddFooter>&amp;LPlanlined | Synthetic example&amp;RPage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6" width="22" customWidth="1"/>
  </cols>
  <sheetData>
    <row r="1" ht="38" customHeight="1" spans="1:6" x14ac:dyDescent="0.25">
      <c r="A1" s="1" t="s">
        <v>21</v>
      </c>
      <c r="B1" s="1"/>
      <c r="C1" s="1"/>
      <c r="D1" s="1"/>
      <c r="E1" s="1"/>
      <c r="F1" s="1"/>
    </row>
    <row r="2" ht="28" customHeight="1" spans="1:6" x14ac:dyDescent="0.25">
      <c r="A2" s="2" t="s">
        <v>1</v>
      </c>
      <c r="B2" s="2"/>
      <c r="C2" s="2"/>
      <c r="D2" s="2"/>
      <c r="E2" s="2"/>
      <c r="F2" s="2"/>
    </row>
    <row r="4" ht="38" customHeight="1" spans="1:2" x14ac:dyDescent="0.25">
      <c r="A4" s="3" t="s">
        <v>22</v>
      </c>
      <c r="B4" s="3" t="s">
        <v>23</v>
      </c>
    </row>
    <row r="5" ht="30" customHeight="1" spans="1:2" x14ac:dyDescent="0.25">
      <c r="A5" s="6" t="s">
        <v>24</v>
      </c>
      <c r="B5" s="11" t="s">
        <v>25</v>
      </c>
    </row>
    <row r="6" ht="30" customHeight="1" spans="1:2" x14ac:dyDescent="0.25">
      <c r="A6" s="6" t="s">
        <v>26</v>
      </c>
      <c r="B6" s="12">
        <v>2027</v>
      </c>
    </row>
    <row r="7" ht="30" customHeight="1" spans="1:2" x14ac:dyDescent="0.25">
      <c r="A7" s="6" t="s">
        <v>27</v>
      </c>
      <c r="B7" s="13">
        <v>0.75</v>
      </c>
    </row>
    <row r="8" ht="30" customHeight="1" spans="1:2" x14ac:dyDescent="0.25">
      <c r="A8" s="6" t="s">
        <v>28</v>
      </c>
      <c r="B8" s="12">
        <v>24</v>
      </c>
    </row>
    <row r="9" ht="30" customHeight="1" spans="1:2" x14ac:dyDescent="0.25">
      <c r="A9" s="6" t="s">
        <v>29</v>
      </c>
      <c r="B9" s="12">
        <v>12</v>
      </c>
    </row>
    <row r="10" ht="30" customHeight="1" spans="1:2" x14ac:dyDescent="0.25">
      <c r="A10" s="6" t="s">
        <v>30</v>
      </c>
      <c r="B10" s="12">
        <v>26</v>
      </c>
    </row>
    <row r="13" ht="38" customHeight="1" spans="1:2" x14ac:dyDescent="0.25">
      <c r="A13" s="3" t="s">
        <v>9</v>
      </c>
      <c r="B13" s="3" t="s">
        <v>31</v>
      </c>
    </row>
    <row r="14" ht="30" customHeight="1" spans="1:2" x14ac:dyDescent="0.25">
      <c r="A14" s="6" t="s">
        <v>32</v>
      </c>
      <c r="B14" s="12">
        <v>5</v>
      </c>
    </row>
    <row r="15" ht="30" customHeight="1" spans="1:2" x14ac:dyDescent="0.25">
      <c r="A15" s="6" t="s">
        <v>33</v>
      </c>
      <c r="B15" s="12">
        <v>2</v>
      </c>
    </row>
    <row r="16" ht="30" customHeight="1" spans="1:2" x14ac:dyDescent="0.25">
      <c r="A16" s="6" t="s">
        <v>34</v>
      </c>
      <c r="B16" s="12">
        <v>1</v>
      </c>
    </row>
    <row r="17" ht="30" customHeight="1" spans="1:2" x14ac:dyDescent="0.25">
      <c r="A17" s="6" t="s">
        <v>35</v>
      </c>
      <c r="B17" s="12">
        <v>2</v>
      </c>
    </row>
    <row r="20" ht="30" customHeight="1" spans="1:6" x14ac:dyDescent="0.25">
      <c r="A20" s="6" t="s">
        <v>36</v>
      </c>
      <c r="B20" s="6"/>
      <c r="C20" s="6"/>
      <c r="D20" s="6"/>
      <c r="E20" s="6"/>
      <c r="F20" s="6"/>
    </row>
    <row r="21" ht="30" customHeight="1" spans="1:6" x14ac:dyDescent="0.25">
      <c r="A21" s="6" t="s">
        <v>37</v>
      </c>
      <c r="B21" s="6"/>
      <c r="C21" s="6"/>
      <c r="D21" s="6"/>
      <c r="E21" s="6"/>
      <c r="F21" s="6"/>
    </row>
    <row r="22" ht="30" customHeight="1" spans="1:6" x14ac:dyDescent="0.25">
      <c r="A22" s="6" t="s">
        <v>38</v>
      </c>
      <c r="B22" s="6"/>
      <c r="C22" s="6"/>
      <c r="D22" s="6"/>
      <c r="E22" s="6"/>
      <c r="F22" s="6"/>
    </row>
    <row r="23" ht="30" customHeight="1" spans="1:6" x14ac:dyDescent="0.25">
      <c r="A23" s="6" t="s">
        <v>39</v>
      </c>
      <c r="B23" s="6"/>
      <c r="C23" s="6"/>
      <c r="D23" s="6"/>
      <c r="E23" s="6"/>
      <c r="F23" s="6"/>
    </row>
    <row r="24" ht="30" customHeight="1" spans="1:6" x14ac:dyDescent="0.25">
      <c r="A24" s="6" t="s">
        <v>40</v>
      </c>
      <c r="B24" s="6"/>
      <c r="C24" s="6"/>
      <c r="D24" s="6"/>
      <c r="E24" s="6"/>
      <c r="F24" s="6"/>
    </row>
    <row r="25" ht="30" customHeight="1" spans="1:6" x14ac:dyDescent="0.25">
      <c r="A25" s="6" t="s">
        <v>41</v>
      </c>
      <c r="B25" s="6"/>
      <c r="C25" s="6"/>
      <c r="D25" s="6"/>
      <c r="E25" s="6"/>
      <c r="F25" s="6"/>
    </row>
    <row r="26" ht="30" customHeight="1" spans="1:6" x14ac:dyDescent="0.25">
      <c r="A26" s="6" t="s">
        <v>42</v>
      </c>
      <c r="B26" s="6"/>
      <c r="C26" s="6"/>
      <c r="D26" s="6"/>
      <c r="E26" s="6"/>
      <c r="F26" s="6"/>
    </row>
    <row r="27" ht="30" customHeight="1" spans="1:6" x14ac:dyDescent="0.25">
      <c r="A27" s="6" t="s">
        <v>43</v>
      </c>
      <c r="B27" s="6"/>
      <c r="C27" s="6"/>
      <c r="D27" s="6"/>
      <c r="E27" s="6"/>
      <c r="F27" s="6"/>
    </row>
  </sheetData>
  <mergeCells count="10">
    <mergeCell ref="A1:F1"/>
    <mergeCell ref="A2:F2"/>
    <mergeCell ref="A20:F20"/>
    <mergeCell ref="A21:F21"/>
    <mergeCell ref="A22:F22"/>
    <mergeCell ref="A23:F23"/>
    <mergeCell ref="A24:F24"/>
    <mergeCell ref="A25:F25"/>
    <mergeCell ref="A26:F26"/>
    <mergeCell ref="A27:F27"/>
  </mergeCells>
  <dataValidations count="3">
    <dataValidation type="whole" operator="greaterThan" showErrorMessage="1" error="Enter a positive whole number." sqref="B10">
      <formula1>0</formula1>
    </dataValidation>
    <dataValidation type="decimal" showErrorMessage="1" error="Enter a percentage between 0% and 100%." sqref="B7">
      <formula1>0</formula1>
      <formula2>1</formula2>
    </dataValidation>
    <dataValidation type="whole" operator="greaterThan" showErrorMessage="1" error="Enter a positive whole number." sqref="B8:B10">
      <formula1>0</formula1>
    </dataValidation>
  </dataValidations>
  <pageSetup paperSize="9" orientation="landscape" fitToWidth="1" fitToHeight="1"/>
  <headerFooter>
    <oddFooter>&amp;LPlanlined | Synthetic example&amp;RPage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0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4" width="30" customWidth="1"/>
  </cols>
  <sheetData>
    <row r="1" ht="38" customHeight="1" spans="1:4" x14ac:dyDescent="0.25">
      <c r="A1" s="1" t="s">
        <v>44</v>
      </c>
      <c r="B1" s="1"/>
      <c r="C1" s="1"/>
      <c r="D1" s="1"/>
    </row>
    <row r="2" ht="28" customHeight="1" spans="1:4" x14ac:dyDescent="0.25">
      <c r="A2" s="2" t="s">
        <v>1</v>
      </c>
      <c r="B2" s="2"/>
      <c r="C2" s="2"/>
      <c r="D2" s="2"/>
    </row>
    <row r="4" ht="38" customHeight="1" spans="1:4" x14ac:dyDescent="0.25">
      <c r="A4" s="3" t="s">
        <v>45</v>
      </c>
      <c r="B4" s="3" t="s">
        <v>3</v>
      </c>
      <c r="C4" s="3" t="s">
        <v>4</v>
      </c>
      <c r="D4" s="3" t="s">
        <v>5</v>
      </c>
    </row>
    <row r="5" ht="30" customHeight="1" spans="1:4" x14ac:dyDescent="0.25">
      <c r="A5" s="6" t="s">
        <v>46</v>
      </c>
      <c r="B5" s="6" t="s">
        <v>47</v>
      </c>
      <c r="C5" s="6" t="s">
        <v>48</v>
      </c>
      <c r="D5" s="6" t="s">
        <v>49</v>
      </c>
    </row>
    <row r="6" ht="30" customHeight="1" spans="1:4" x14ac:dyDescent="0.25">
      <c r="A6" s="6" t="s">
        <v>50</v>
      </c>
      <c r="B6" s="6" t="s">
        <v>51</v>
      </c>
      <c r="C6" s="6" t="s">
        <v>51</v>
      </c>
      <c r="D6" s="6" t="s">
        <v>52</v>
      </c>
    </row>
    <row r="7" ht="30" customHeight="1" spans="1:4" x14ac:dyDescent="0.25">
      <c r="A7" s="6" t="s">
        <v>53</v>
      </c>
      <c r="B7" s="6" t="s">
        <v>54</v>
      </c>
      <c r="C7" s="6" t="s">
        <v>54</v>
      </c>
      <c r="D7" s="6" t="s">
        <v>55</v>
      </c>
    </row>
    <row r="8" ht="30" customHeight="1" spans="1:4" x14ac:dyDescent="0.25">
      <c r="A8" s="6" t="s">
        <v>56</v>
      </c>
      <c r="B8" s="6" t="s">
        <v>57</v>
      </c>
      <c r="C8" s="6" t="s">
        <v>57</v>
      </c>
      <c r="D8" s="6" t="s">
        <v>58</v>
      </c>
    </row>
    <row r="9" ht="30" customHeight="1" spans="1:4" x14ac:dyDescent="0.25">
      <c r="A9" s="6" t="s">
        <v>59</v>
      </c>
      <c r="B9" s="6" t="s">
        <v>60</v>
      </c>
      <c r="C9" s="6" t="s">
        <v>60</v>
      </c>
      <c r="D9" s="6" t="s">
        <v>60</v>
      </c>
    </row>
    <row r="10" ht="30" customHeight="1" spans="1:4" x14ac:dyDescent="0.25">
      <c r="A10" s="6" t="s">
        <v>61</v>
      </c>
      <c r="B10" s="6" t="s">
        <v>62</v>
      </c>
      <c r="C10" s="6" t="s">
        <v>62</v>
      </c>
      <c r="D10" s="6" t="s">
        <v>62</v>
      </c>
    </row>
    <row r="11" ht="30" customHeight="1" spans="1:4" x14ac:dyDescent="0.25">
      <c r="A11" s="6" t="s">
        <v>63</v>
      </c>
      <c r="B11" s="6" t="s">
        <v>64</v>
      </c>
      <c r="C11" s="6" t="s">
        <v>64</v>
      </c>
      <c r="D11" s="6" t="s">
        <v>64</v>
      </c>
    </row>
    <row r="12" ht="30" customHeight="1" spans="1:4" x14ac:dyDescent="0.25">
      <c r="A12" s="6" t="s">
        <v>65</v>
      </c>
      <c r="B12" s="6" t="s">
        <v>66</v>
      </c>
      <c r="C12" s="6" t="s">
        <v>66</v>
      </c>
      <c r="D12" s="6" t="s">
        <v>66</v>
      </c>
    </row>
    <row r="13" ht="30" customHeight="1" spans="1:4" x14ac:dyDescent="0.25">
      <c r="A13" s="6" t="s">
        <v>67</v>
      </c>
      <c r="B13" s="6" t="s">
        <v>68</v>
      </c>
      <c r="C13" s="6" t="s">
        <v>68</v>
      </c>
      <c r="D13" s="6" t="s">
        <v>68</v>
      </c>
    </row>
    <row r="14" ht="30" customHeight="1" spans="1:4" x14ac:dyDescent="0.25">
      <c r="A14" s="6" t="s">
        <v>69</v>
      </c>
      <c r="B14" s="6" t="s">
        <v>70</v>
      </c>
      <c r="C14" s="6" t="s">
        <v>70</v>
      </c>
      <c r="D14" s="6" t="s">
        <v>70</v>
      </c>
    </row>
    <row r="15" ht="30" customHeight="1" spans="1:4" x14ac:dyDescent="0.25">
      <c r="A15" s="6" t="s">
        <v>71</v>
      </c>
      <c r="B15" s="6" t="s">
        <v>72</v>
      </c>
      <c r="C15" s="6" t="s">
        <v>72</v>
      </c>
      <c r="D15" s="6" t="s">
        <v>72</v>
      </c>
    </row>
    <row r="16" ht="30" customHeight="1" spans="1:4" x14ac:dyDescent="0.25">
      <c r="A16" s="6" t="s">
        <v>73</v>
      </c>
      <c r="B16" s="6" t="s">
        <v>74</v>
      </c>
      <c r="C16" s="6" t="s">
        <v>74</v>
      </c>
      <c r="D16" s="6" t="s">
        <v>74</v>
      </c>
    </row>
    <row r="19" ht="30" customHeight="1" spans="1:4" x14ac:dyDescent="0.25">
      <c r="A19" s="6" t="s">
        <v>75</v>
      </c>
      <c r="B19" s="6"/>
      <c r="C19" s="6"/>
      <c r="D19" s="6"/>
    </row>
    <row r="20" ht="30" customHeight="1" spans="1:4" x14ac:dyDescent="0.25">
      <c r="A20" s="6"/>
      <c r="B20" s="6"/>
      <c r="C20" s="6"/>
      <c r="D20" s="6"/>
    </row>
  </sheetData>
  <mergeCells count="3">
    <mergeCell ref="A1:D1"/>
    <mergeCell ref="A2:D2"/>
    <mergeCell ref="A19:D20"/>
  </mergeCells>
  <pageSetup paperSize="9" orientation="landscape" fitToWidth="1" fitToHeight="1"/>
  <headerFooter>
    <oddFooter>&amp;LPlanlined | Synthetic example&amp;RPage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5" width="22" customWidth="1"/>
  </cols>
  <sheetData>
    <row r="1" ht="38" customHeight="1" spans="1:5" x14ac:dyDescent="0.25">
      <c r="A1" s="1" t="s">
        <v>76</v>
      </c>
      <c r="B1" s="1"/>
      <c r="C1" s="1"/>
      <c r="D1" s="1"/>
      <c r="E1" s="1"/>
    </row>
    <row r="2" ht="28" customHeight="1" spans="1:5" x14ac:dyDescent="0.25">
      <c r="A2" s="2" t="s">
        <v>1</v>
      </c>
      <c r="B2" s="2"/>
      <c r="C2" s="2"/>
      <c r="D2" s="2"/>
      <c r="E2" s="2"/>
    </row>
    <row r="4" ht="38" customHeight="1" spans="1:5" x14ac:dyDescent="0.25">
      <c r="A4" s="3" t="s">
        <v>9</v>
      </c>
      <c r="B4" s="3" t="s">
        <v>10</v>
      </c>
      <c r="C4" s="3" t="s">
        <v>3</v>
      </c>
      <c r="D4" s="3" t="s">
        <v>4</v>
      </c>
      <c r="E4" s="3" t="s">
        <v>5</v>
      </c>
    </row>
    <row r="5" ht="30" customHeight="1" spans="1:5" x14ac:dyDescent="0.25">
      <c r="A5" s="9" t="str">
        <f>'Inputs'!A14</f>
        <v>Employee only</v>
      </c>
      <c r="B5" s="10">
        <f>'Inputs'!B14</f>
        <v>5</v>
      </c>
      <c r="C5" s="14">
        <v>500</v>
      </c>
      <c r="D5" s="14">
        <v>550</v>
      </c>
      <c r="E5" s="14">
        <v>520</v>
      </c>
    </row>
    <row r="6" ht="30" customHeight="1" spans="1:5" x14ac:dyDescent="0.25">
      <c r="A6" s="9" t="str">
        <f>'Inputs'!A15</f>
        <v>Employee + spouse</v>
      </c>
      <c r="B6" s="10">
        <f>'Inputs'!B15</f>
        <v>2</v>
      </c>
      <c r="C6" s="14">
        <v>1000</v>
      </c>
      <c r="D6" s="14">
        <v>1100</v>
      </c>
      <c r="E6" s="14">
        <v>1040</v>
      </c>
    </row>
    <row r="7" ht="30" customHeight="1" spans="1:5" x14ac:dyDescent="0.25">
      <c r="A7" s="9" t="str">
        <f>'Inputs'!A16</f>
        <v>Employee + children</v>
      </c>
      <c r="B7" s="10">
        <f>'Inputs'!B16</f>
        <v>1</v>
      </c>
      <c r="C7" s="14">
        <v>900</v>
      </c>
      <c r="D7" s="14">
        <v>990</v>
      </c>
      <c r="E7" s="14">
        <v>936</v>
      </c>
    </row>
    <row r="8" ht="30" customHeight="1" spans="1:5" x14ac:dyDescent="0.25">
      <c r="A8" s="9" t="str">
        <f>'Inputs'!A17</f>
        <v>Family</v>
      </c>
      <c r="B8" s="10">
        <f>'Inputs'!B17</f>
        <v>2</v>
      </c>
      <c r="C8" s="14">
        <v>1400</v>
      </c>
      <c r="D8" s="14">
        <v>1540</v>
      </c>
      <c r="E8" s="14">
        <v>1456</v>
      </c>
    </row>
    <row r="10" ht="30" customHeight="1" spans="1:5" x14ac:dyDescent="0.25">
      <c r="A10" s="4" t="s">
        <v>77</v>
      </c>
      <c r="B10" s="15">
        <f>SUM(B5:B8)</f>
        <v>10</v>
      </c>
      <c r="C10" s="5">
        <f>SUMPRODUCT($B$5:$B$8,C5:C8)</f>
        <v>8200</v>
      </c>
      <c r="D10" s="5">
        <f>SUMPRODUCT($B$5:$B$8,D5:D8)</f>
        <v>9020</v>
      </c>
      <c r="E10" s="5">
        <f>SUMPRODUCT($B$5:$B$8,E5:E8)</f>
        <v>8528</v>
      </c>
    </row>
    <row r="11" ht="30" customHeight="1" spans="1:5" x14ac:dyDescent="0.25">
      <c r="A11" s="4" t="s">
        <v>78</v>
      </c>
      <c r="B11" s="16"/>
      <c r="C11" s="5">
        <f>C10*'Inputs'!$B$9</f>
        <v>98400</v>
      </c>
      <c r="D11" s="5">
        <f>D10*'Inputs'!$B$9</f>
        <v>108240</v>
      </c>
      <c r="E11" s="5">
        <f>E10*'Inputs'!$B$9</f>
        <v>102336</v>
      </c>
    </row>
    <row r="14" ht="30" customHeight="1" spans="1:5" x14ac:dyDescent="0.25">
      <c r="A14" s="17" t="s">
        <v>79</v>
      </c>
      <c r="B14" s="17"/>
      <c r="C14" s="17"/>
      <c r="D14" s="17"/>
      <c r="E14" s="17"/>
    </row>
    <row r="15" ht="30" customHeight="1" spans="1:5" x14ac:dyDescent="0.25">
      <c r="A15" s="17"/>
      <c r="B15" s="17"/>
      <c r="C15" s="17"/>
      <c r="D15" s="17"/>
      <c r="E15" s="17"/>
    </row>
  </sheetData>
  <mergeCells count="3">
    <mergeCell ref="A1:E1"/>
    <mergeCell ref="A2:E2"/>
    <mergeCell ref="A14:E15"/>
  </mergeCells>
  <pageSetup paperSize="9" orientation="landscape" fitToWidth="1" fitToHeight="1"/>
  <headerFooter>
    <oddFooter>&amp;LPlanlined | Synthetic example&amp;RPage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8" width="22" customWidth="1"/>
  </cols>
  <sheetData>
    <row r="1" ht="38" customHeight="1" spans="1:8" x14ac:dyDescent="0.25">
      <c r="A1" s="1" t="s">
        <v>80</v>
      </c>
      <c r="B1" s="1"/>
      <c r="C1" s="1"/>
      <c r="D1" s="1"/>
      <c r="E1" s="1"/>
      <c r="F1" s="1"/>
      <c r="G1" s="1"/>
      <c r="H1" s="1"/>
    </row>
    <row r="2" ht="28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38" customHeight="1" spans="1:8" x14ac:dyDescent="0.25">
      <c r="A4" s="3" t="s">
        <v>9</v>
      </c>
      <c r="B4" s="3" t="s">
        <v>81</v>
      </c>
      <c r="C4" s="3" t="s">
        <v>82</v>
      </c>
      <c r="D4" s="3" t="s">
        <v>83</v>
      </c>
      <c r="E4" s="3" t="s">
        <v>84</v>
      </c>
      <c r="F4" s="3" t="s">
        <v>10</v>
      </c>
      <c r="G4" s="3" t="s">
        <v>85</v>
      </c>
      <c r="H4" s="3" t="s">
        <v>86</v>
      </c>
    </row>
    <row r="5" ht="30" customHeight="1" spans="1:8" x14ac:dyDescent="0.25">
      <c r="A5" s="9" t="str">
        <f>'Premiums'!A5</f>
        <v>Employee only</v>
      </c>
      <c r="B5" s="7">
        <f>'Premiums'!E5</f>
        <v>520</v>
      </c>
      <c r="C5" s="18">
        <f>'Inputs'!$B$7</f>
        <v>0.75</v>
      </c>
      <c r="D5" s="8">
        <f>MIN(B5,MAX(0,B5*C5))</f>
        <v>390</v>
      </c>
      <c r="E5" s="8">
        <f>MAX(0,B5-D5)</f>
        <v>130</v>
      </c>
      <c r="F5" s="10">
        <f>'Premiums'!B5</f>
        <v>5</v>
      </c>
      <c r="G5" s="8">
        <f>D5*F5</f>
        <v>1950</v>
      </c>
      <c r="H5" s="8">
        <f>E5*F5</f>
        <v>650</v>
      </c>
    </row>
    <row r="6" ht="30" customHeight="1" spans="1:8" x14ac:dyDescent="0.25">
      <c r="A6" s="9" t="str">
        <f>'Premiums'!A6</f>
        <v>Employee + spouse</v>
      </c>
      <c r="B6" s="7">
        <f>'Premiums'!E6</f>
        <v>1040</v>
      </c>
      <c r="C6" s="18">
        <f>'Inputs'!$B$7</f>
        <v>0.75</v>
      </c>
      <c r="D6" s="8">
        <f>MIN(B6,MAX(0,B6*C6))</f>
        <v>780</v>
      </c>
      <c r="E6" s="8">
        <f>MAX(0,B6-D6)</f>
        <v>260</v>
      </c>
      <c r="F6" s="10">
        <f>'Premiums'!B6</f>
        <v>2</v>
      </c>
      <c r="G6" s="8">
        <f>D6*F6</f>
        <v>1560</v>
      </c>
      <c r="H6" s="8">
        <f>E6*F6</f>
        <v>520</v>
      </c>
    </row>
    <row r="7" ht="30" customHeight="1" spans="1:8" x14ac:dyDescent="0.25">
      <c r="A7" s="9" t="str">
        <f>'Premiums'!A7</f>
        <v>Employee + children</v>
      </c>
      <c r="B7" s="7">
        <f>'Premiums'!E7</f>
        <v>936</v>
      </c>
      <c r="C7" s="18">
        <f>'Inputs'!$B$7</f>
        <v>0.75</v>
      </c>
      <c r="D7" s="8">
        <f>MIN(B7,MAX(0,B7*C7))</f>
        <v>702</v>
      </c>
      <c r="E7" s="8">
        <f>MAX(0,B7-D7)</f>
        <v>234</v>
      </c>
      <c r="F7" s="10">
        <f>'Premiums'!B7</f>
        <v>1</v>
      </c>
      <c r="G7" s="8">
        <f>D7*F7</f>
        <v>702</v>
      </c>
      <c r="H7" s="8">
        <f>E7*F7</f>
        <v>234</v>
      </c>
    </row>
    <row r="8" ht="30" customHeight="1" spans="1:8" x14ac:dyDescent="0.25">
      <c r="A8" s="9" t="str">
        <f>'Premiums'!A8</f>
        <v>Family</v>
      </c>
      <c r="B8" s="7">
        <f>'Premiums'!E8</f>
        <v>1456</v>
      </c>
      <c r="C8" s="18">
        <f>'Inputs'!$B$7</f>
        <v>0.75</v>
      </c>
      <c r="D8" s="8">
        <f>MIN(B8,MAX(0,B8*C8))</f>
        <v>1092</v>
      </c>
      <c r="E8" s="8">
        <f>MAX(0,B8-D8)</f>
        <v>364</v>
      </c>
      <c r="F8" s="10">
        <f>'Premiums'!B8</f>
        <v>2</v>
      </c>
      <c r="G8" s="8">
        <f>D8*F8</f>
        <v>2184</v>
      </c>
      <c r="H8" s="8">
        <f>E8*F8</f>
        <v>728</v>
      </c>
    </row>
    <row r="10" ht="30" customHeight="1" spans="1:8" x14ac:dyDescent="0.25">
      <c r="A10" s="4" t="s">
        <v>87</v>
      </c>
      <c r="B10" s="16"/>
      <c r="C10" s="16"/>
      <c r="D10" s="16"/>
      <c r="E10" s="16"/>
      <c r="F10" s="16"/>
      <c r="G10" s="5">
        <f>SUM(G5:G8)</f>
        <v>6396</v>
      </c>
      <c r="H10" s="5">
        <f>SUM(H5:H8)</f>
        <v>2132</v>
      </c>
    </row>
    <row r="11" ht="30" customHeight="1" spans="1:8" x14ac:dyDescent="0.25">
      <c r="A11" s="4" t="s">
        <v>88</v>
      </c>
      <c r="B11" s="16"/>
      <c r="C11" s="16"/>
      <c r="D11" s="16"/>
      <c r="E11" s="16"/>
      <c r="F11" s="16"/>
      <c r="G11" s="5">
        <f>G10*'Inputs'!$B$9</f>
        <v>76752</v>
      </c>
      <c r="H11" s="5">
        <f>H10*'Inputs'!$B$9</f>
        <v>25584</v>
      </c>
    </row>
  </sheetData>
  <mergeCells count="2">
    <mergeCell ref="A1:H1"/>
    <mergeCell ref="A2:H2"/>
  </mergeCells>
  <pageSetup paperSize="9" orientation="landscape" fitToWidth="1" fitToHeight="1"/>
  <headerFooter>
    <oddFooter>&amp;LPlanlined | Synthetic example&amp;RPage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7" width="22" customWidth="1"/>
  </cols>
  <sheetData>
    <row r="1" ht="38" customHeight="1" spans="1:7" x14ac:dyDescent="0.25">
      <c r="A1" s="1" t="s">
        <v>89</v>
      </c>
      <c r="B1" s="1"/>
      <c r="C1" s="1"/>
      <c r="D1" s="1"/>
      <c r="E1" s="1"/>
      <c r="F1" s="1"/>
      <c r="G1" s="1"/>
    </row>
    <row r="2" ht="28" customHeight="1" spans="1:7" x14ac:dyDescent="0.25">
      <c r="A2" s="2" t="s">
        <v>1</v>
      </c>
      <c r="B2" s="2"/>
      <c r="C2" s="2"/>
      <c r="D2" s="2"/>
      <c r="E2" s="2"/>
      <c r="F2" s="2"/>
      <c r="G2" s="2"/>
    </row>
    <row r="4" ht="38" customHeight="1" spans="1:7" x14ac:dyDescent="0.25">
      <c r="A4" s="3" t="s">
        <v>9</v>
      </c>
      <c r="B4" s="3" t="s">
        <v>11</v>
      </c>
      <c r="C4" s="3" t="s">
        <v>12</v>
      </c>
      <c r="D4" s="3" t="s">
        <v>13</v>
      </c>
      <c r="E4" s="3" t="s">
        <v>90</v>
      </c>
      <c r="F4" s="3" t="s">
        <v>91</v>
      </c>
      <c r="G4" s="3" t="s">
        <v>92</v>
      </c>
    </row>
    <row r="5" ht="30" customHeight="1" spans="1:7" x14ac:dyDescent="0.25">
      <c r="A5" s="9" t="str">
        <f>'Premiums'!A5</f>
        <v>Employee only</v>
      </c>
      <c r="B5" s="7">
        <f>'Premiums'!C5*(1-'Inputs'!$B$7)*'Inputs'!$B$9/'Inputs'!$B$8</f>
        <v>62.5</v>
      </c>
      <c r="C5" s="7">
        <f>'Premiums'!D5*(1-'Inputs'!$B$7)*'Inputs'!$B$9/'Inputs'!$B$8</f>
        <v>68.75</v>
      </c>
      <c r="D5" s="7">
        <f>'Premiums'!E5*(1-'Inputs'!$B$7)*'Inputs'!$B$9/'Inputs'!$B$8</f>
        <v>65</v>
      </c>
      <c r="E5" s="8">
        <f>D5-B5</f>
        <v>2.5</v>
      </c>
      <c r="F5" s="7">
        <f>'Contributions'!E5*'Inputs'!$B$9/'Inputs'!$B$10</f>
        <v>60</v>
      </c>
      <c r="G5" s="7">
        <f>'Contributions'!E5*'Inputs'!$B$9</f>
        <v>1560</v>
      </c>
    </row>
    <row r="6" ht="30" customHeight="1" spans="1:7" x14ac:dyDescent="0.25">
      <c r="A6" s="9" t="str">
        <f>'Premiums'!A6</f>
        <v>Employee + spouse</v>
      </c>
      <c r="B6" s="7">
        <f>'Premiums'!C6*(1-'Inputs'!$B$7)*'Inputs'!$B$9/'Inputs'!$B$8</f>
        <v>125</v>
      </c>
      <c r="C6" s="7">
        <f>'Premiums'!D6*(1-'Inputs'!$B$7)*'Inputs'!$B$9/'Inputs'!$B$8</f>
        <v>137.5</v>
      </c>
      <c r="D6" s="7">
        <f>'Premiums'!E6*(1-'Inputs'!$B$7)*'Inputs'!$B$9/'Inputs'!$B$8</f>
        <v>130</v>
      </c>
      <c r="E6" s="8">
        <f>D6-B6</f>
        <v>5</v>
      </c>
      <c r="F6" s="7">
        <f>'Contributions'!E6*'Inputs'!$B$9/'Inputs'!$B$10</f>
        <v>120</v>
      </c>
      <c r="G6" s="7">
        <f>'Contributions'!E6*'Inputs'!$B$9</f>
        <v>3120</v>
      </c>
    </row>
    <row r="7" ht="30" customHeight="1" spans="1:7" x14ac:dyDescent="0.25">
      <c r="A7" s="9" t="str">
        <f>'Premiums'!A7</f>
        <v>Employee + children</v>
      </c>
      <c r="B7" s="7">
        <f>'Premiums'!C7*(1-'Inputs'!$B$7)*'Inputs'!$B$9/'Inputs'!$B$8</f>
        <v>112.5</v>
      </c>
      <c r="C7" s="7">
        <f>'Premiums'!D7*(1-'Inputs'!$B$7)*'Inputs'!$B$9/'Inputs'!$B$8</f>
        <v>123.75</v>
      </c>
      <c r="D7" s="7">
        <f>'Premiums'!E7*(1-'Inputs'!$B$7)*'Inputs'!$B$9/'Inputs'!$B$8</f>
        <v>117</v>
      </c>
      <c r="E7" s="8">
        <f>D7-B7</f>
        <v>4.5</v>
      </c>
      <c r="F7" s="7">
        <f>'Contributions'!E7*'Inputs'!$B$9/'Inputs'!$B$10</f>
        <v>108</v>
      </c>
      <c r="G7" s="7">
        <f>'Contributions'!E7*'Inputs'!$B$9</f>
        <v>2808</v>
      </c>
    </row>
    <row r="8" ht="30" customHeight="1" spans="1:7" x14ac:dyDescent="0.25">
      <c r="A8" s="9" t="str">
        <f>'Premiums'!A8</f>
        <v>Family</v>
      </c>
      <c r="B8" s="7">
        <f>'Premiums'!C8*(1-'Inputs'!$B$7)*'Inputs'!$B$9/'Inputs'!$B$8</f>
        <v>175</v>
      </c>
      <c r="C8" s="7">
        <f>'Premiums'!D8*(1-'Inputs'!$B$7)*'Inputs'!$B$9/'Inputs'!$B$8</f>
        <v>192.5</v>
      </c>
      <c r="D8" s="7">
        <f>'Premiums'!E8*(1-'Inputs'!$B$7)*'Inputs'!$B$9/'Inputs'!$B$8</f>
        <v>182</v>
      </c>
      <c r="E8" s="8">
        <f>D8-B8</f>
        <v>7</v>
      </c>
      <c r="F8" s="7">
        <f>'Contributions'!E8*'Inputs'!$B$9/'Inputs'!$B$10</f>
        <v>168</v>
      </c>
      <c r="G8" s="7">
        <f>'Contributions'!E8*'Inputs'!$B$9</f>
        <v>4368</v>
      </c>
    </row>
    <row r="11" ht="30" customHeight="1" spans="1:7" x14ac:dyDescent="0.25">
      <c r="A11" s="17" t="s">
        <v>93</v>
      </c>
      <c r="B11" s="17"/>
      <c r="C11" s="17"/>
      <c r="D11" s="17"/>
      <c r="E11" s="17"/>
      <c r="F11" s="17"/>
      <c r="G11" s="17"/>
    </row>
    <row r="12" ht="30" customHeight="1" spans="1:7" x14ac:dyDescent="0.25">
      <c r="A12" s="17"/>
      <c r="B12" s="17"/>
      <c r="C12" s="17"/>
      <c r="D12" s="17"/>
      <c r="E12" s="17"/>
      <c r="F12" s="17"/>
      <c r="G12" s="17"/>
    </row>
  </sheetData>
  <mergeCells count="3">
    <mergeCell ref="A1:G1"/>
    <mergeCell ref="A2:G2"/>
    <mergeCell ref="A11:G12"/>
  </mergeCells>
  <pageSetup paperSize="9" orientation="landscape" fitToWidth="1" fitToHeight="1"/>
  <headerFooter>
    <oddFooter>&amp;LPlanlined | Synthetic example&amp;RPage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3" width="22" customWidth="1"/>
  </cols>
  <sheetData>
    <row r="1" ht="38" customHeight="1" spans="1:3" x14ac:dyDescent="0.25">
      <c r="A1" s="1" t="s">
        <v>94</v>
      </c>
      <c r="B1" s="1"/>
      <c r="C1" s="1"/>
    </row>
    <row r="2" ht="28" customHeight="1" spans="1:3" x14ac:dyDescent="0.25">
      <c r="A2" s="2" t="s">
        <v>1</v>
      </c>
      <c r="B2" s="2"/>
      <c r="C2" s="2"/>
    </row>
    <row r="4" ht="38" customHeight="1" spans="1:3" x14ac:dyDescent="0.25">
      <c r="A4" s="3" t="s">
        <v>95</v>
      </c>
      <c r="B4" s="3" t="s">
        <v>96</v>
      </c>
      <c r="C4" s="3" t="s">
        <v>97</v>
      </c>
    </row>
    <row r="5" ht="30" customHeight="1" spans="1:3" x14ac:dyDescent="0.25">
      <c r="A5" s="6" t="s">
        <v>98</v>
      </c>
      <c r="B5" s="19">
        <f>COUNTA('Inputs'!A14:A17)</f>
        <v>4</v>
      </c>
      <c r="C5" s="6">
        <v>4</v>
      </c>
    </row>
    <row r="6" ht="30" customHeight="1" spans="1:3" x14ac:dyDescent="0.25">
      <c r="A6" s="6" t="s">
        <v>31</v>
      </c>
      <c r="B6" s="19">
        <f>SUM('Inputs'!B14:B17)</f>
        <v>10</v>
      </c>
      <c r="C6" s="6">
        <v>10</v>
      </c>
    </row>
    <row r="7" ht="30" customHeight="1" spans="1:3" x14ac:dyDescent="0.25">
      <c r="A7" s="6" t="s">
        <v>99</v>
      </c>
      <c r="B7" s="19">
        <f>'Summary'!D5-'Summary'!D6-'Summary'!D7</f>
        <v>0</v>
      </c>
      <c r="C7" s="6">
        <v>0</v>
      </c>
    </row>
    <row r="8" ht="30" customHeight="1" spans="1:3" x14ac:dyDescent="0.25">
      <c r="A8" s="6" t="s">
        <v>100</v>
      </c>
      <c r="B8" s="19">
        <f>'Premiums'!E11-'Contributions'!G11-'Contributions'!H11</f>
        <v>0</v>
      </c>
      <c r="C8" s="6">
        <v>0</v>
      </c>
    </row>
    <row r="9" ht="30" customHeight="1" spans="1:3" x14ac:dyDescent="0.25">
      <c r="A9" s="6" t="s">
        <v>101</v>
      </c>
      <c r="B9" s="19">
        <f>'Deductions'!D5*'Inputs'!B8-'Deductions'!G5</f>
        <v>0</v>
      </c>
      <c r="C9" s="6">
        <v>0</v>
      </c>
    </row>
    <row r="10" ht="30" customHeight="1" spans="1:3" x14ac:dyDescent="0.25">
      <c r="A10" s="6" t="s">
        <v>102</v>
      </c>
      <c r="B10" s="19">
        <f>'Deductions'!D6*'Inputs'!B8-'Deductions'!G6</f>
        <v>0</v>
      </c>
      <c r="C10" s="6">
        <v>0</v>
      </c>
    </row>
    <row r="11" ht="30" customHeight="1" spans="1:3" x14ac:dyDescent="0.25">
      <c r="A11" s="6" t="s">
        <v>103</v>
      </c>
      <c r="B11" s="19">
        <f>'Deductions'!D7*'Inputs'!B8-'Deductions'!G7</f>
        <v>0</v>
      </c>
      <c r="C11" s="6">
        <v>0</v>
      </c>
    </row>
    <row r="12" ht="30" customHeight="1" spans="1:3" x14ac:dyDescent="0.25">
      <c r="A12" s="6" t="s">
        <v>104</v>
      </c>
      <c r="B12" s="19">
        <f>'Deductions'!D8*'Inputs'!B8-'Deductions'!G8</f>
        <v>0</v>
      </c>
      <c r="C12" s="6">
        <v>0</v>
      </c>
    </row>
  </sheetData>
  <mergeCells count="2">
    <mergeCell ref="A1:C1"/>
    <mergeCell ref="A2:C2"/>
  </mergeCells>
  <pageSetup paperSize="9" orientation="landscape" fitToWidth="1" fitToHeight="1"/>
  <headerFooter>
    <oddFooter>&amp;LPlanlined | Synthetic example&amp;RPage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Summary</vt:lpstr>
      <vt:lpstr>Inputs</vt:lpstr>
      <vt:lpstr>Plan benefits</vt:lpstr>
      <vt:lpstr>Premiums</vt:lpstr>
      <vt:lpstr>Contributions</vt:lpstr>
      <vt:lpstr>Deductions</vt:lpstr>
      <vt:lpstr>Checks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Planlined</dc:creator>
  <dc:title/>
  <dc:subject>Completed synthetic medical renewal; all four coverage tiers</dc:subject>
  <dc:description/>
  <cp:keywords/>
  <cp:category/>
  <cp:lastModifiedBy>Unknown</cp:lastModifiedBy>
  <dcterms:created xsi:type="dcterms:W3CDTF">2026-10-28T03:55:29Z</dcterms:created>
  <dcterms:modified xsi:type="dcterms:W3CDTF">2026-10-28T03:55:29Z</dcterms:modified>
</cp:coreProperties>
</file>