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Medical" state="visible" r:id="rId5"/>
    <sheet sheetId="3" name="Dental" state="visible" r:id="rId6"/>
    <sheet sheetId="4" name="Vision" state="visible" r:id="rId7"/>
    <sheet sheetId="5" name="Life and disability" state="visible" r:id="rId8"/>
    <sheet sheetId="6" name="Rates" state="visible" r:id="rId9"/>
    <sheet sheetId="7" name="Contribution" state="visible" r:id="rId10"/>
    <sheet sheetId="8" name="ACA affordability" state="visible" r:id="rId11"/>
  </sheets>
  <calcPr calcId="171027"/>
</workbook>
</file>

<file path=xl/sharedStrings.xml><?xml version="1.0" encoding="utf-8"?>
<sst xmlns="http://schemas.openxmlformats.org/spreadsheetml/2006/main" count="147" uniqueCount="112">
  <si>
    <t>Comprehensive benefit comparison (Planlined, free)</t>
  </si>
  <si>
    <t/>
  </si>
  <si>
    <t>Compare a full benefit package side by side: medical, dental, vision, life and disability.</t>
  </si>
  <si>
    <t>1. Medical / Dental / Vision / Life and disability tabs: one column per plan. Copy values from the carrier</t>
  </si>
  <si>
    <t xml:space="preserve">   SBC or benefit summary. Leave a cell blank if the document does not state it — do not guess.</t>
  </si>
  <si>
    <t>2. Rates tab: monthly premium by tier from the rate sheet.</t>
  </si>
  <si>
    <t>3. Contribution tab: set employer % or fixed $ per tier. Employee cost per month and per pay period</t>
  </si>
  <si>
    <t xml:space="preserve">   (24 and 26 periods) is calculated for you.</t>
  </si>
  <si>
    <t>4. ACA affordability tab: checks the employee-only cost against a safe harbor. Confirm the affordability</t>
  </si>
  <si>
    <t xml:space="preserve">   percentage for the plan year in current IRS guidance before you rely on the result — it changes annually.</t>
  </si>
  <si>
    <t>5. Every figure should be traceable to a page in a carrier document. Record it in the Source row.</t>
  </si>
  <si>
    <t>When the spreadsheet stops scaling, Planlined reads the carrier files and builds this comparison for you:</t>
  </si>
  <si>
    <t>https://planlined.com/features/plan-comparison/</t>
  </si>
  <si>
    <t>Field</t>
  </si>
  <si>
    <t>Plan A</t>
  </si>
  <si>
    <t>Plan B</t>
  </si>
  <si>
    <t>Plan C</t>
  </si>
  <si>
    <t>Plan D</t>
  </si>
  <si>
    <t>Carrier</t>
  </si>
  <si>
    <t>Plan name</t>
  </si>
  <si>
    <t>Network type (HMO/PPO/EPO/POS)</t>
  </si>
  <si>
    <t>Metal tier</t>
  </si>
  <si>
    <t>Deductible, individual (in-network)</t>
  </si>
  <si>
    <t>Deductible, family (in-network)</t>
  </si>
  <si>
    <t>Out-of-pocket max, individual</t>
  </si>
  <si>
    <t>Out-of-pocket max, family</t>
  </si>
  <si>
    <t>Coinsurance (in-network)</t>
  </si>
  <si>
    <t>Primary care visit</t>
  </si>
  <si>
    <t>Specialist visit</t>
  </si>
  <si>
    <t>Urgent care</t>
  </si>
  <si>
    <t>Emergency room</t>
  </si>
  <si>
    <t>Inpatient hospital</t>
  </si>
  <si>
    <t>Outpatient surgery</t>
  </si>
  <si>
    <t>Lab and imaging</t>
  </si>
  <si>
    <t>Rx tier 1 (generic)</t>
  </si>
  <si>
    <t>Rx tier 2 (preferred brand)</t>
  </si>
  <si>
    <t>Rx tier 3 (non-preferred)</t>
  </si>
  <si>
    <t>Rx tier 4 (specialty)</t>
  </si>
  <si>
    <t>Out-of-network coverage</t>
  </si>
  <si>
    <t>Referral required</t>
  </si>
  <si>
    <t>Source (document and page)</t>
  </si>
  <si>
    <t>Network type</t>
  </si>
  <si>
    <t>Calendar year maximum</t>
  </si>
  <si>
    <t>Deductible, individual</t>
  </si>
  <si>
    <t>Deductible, family</t>
  </si>
  <si>
    <t>Preventive / diagnostic coverage</t>
  </si>
  <si>
    <t>Basic services coverage</t>
  </si>
  <si>
    <t>Major services coverage</t>
  </si>
  <si>
    <t>Orthodontia coverage</t>
  </si>
  <si>
    <t>Orthodontia lifetime maximum</t>
  </si>
  <si>
    <t>Waiting periods</t>
  </si>
  <si>
    <t>Network</t>
  </si>
  <si>
    <t>Exam copay</t>
  </si>
  <si>
    <t>Exam frequency</t>
  </si>
  <si>
    <t>Lenses copay</t>
  </si>
  <si>
    <t>Lenses frequency</t>
  </si>
  <si>
    <t>Frames allowance</t>
  </si>
  <si>
    <t>Frames frequency</t>
  </si>
  <si>
    <t>Contact lens allowance</t>
  </si>
  <si>
    <t>Contact lens frequency</t>
  </si>
  <si>
    <t>Out-of-network reimbursement</t>
  </si>
  <si>
    <t>Basic life benefit</t>
  </si>
  <si>
    <t>Basic life guaranteed issue</t>
  </si>
  <si>
    <t>AD&amp;D benefit</t>
  </si>
  <si>
    <t>Age reduction schedule</t>
  </si>
  <si>
    <t>Voluntary life available</t>
  </si>
  <si>
    <t>Voluntary life guaranteed issue</t>
  </si>
  <si>
    <t>Short-term disability benefit %</t>
  </si>
  <si>
    <t>STD weekly maximum</t>
  </si>
  <si>
    <t>STD elimination period</t>
  </si>
  <si>
    <t>STD benefit duration</t>
  </si>
  <si>
    <t>Long-term disability benefit %</t>
  </si>
  <si>
    <t>LTD monthly maximum</t>
  </si>
  <si>
    <t>LTD elimination period</t>
  </si>
  <si>
    <t>LTD benefit duration</t>
  </si>
  <si>
    <t>Pre-existing condition limitation</t>
  </si>
  <si>
    <t>Tier</t>
  </si>
  <si>
    <t>Employee</t>
  </si>
  <si>
    <t>Employee + Spouse</t>
  </si>
  <si>
    <t>Employee + Children</t>
  </si>
  <si>
    <t>Family</t>
  </si>
  <si>
    <t>Employer %</t>
  </si>
  <si>
    <t>Employer fixed $</t>
  </si>
  <si>
    <t>Plan A employee/month</t>
  </si>
  <si>
    <t>Plan A per pay (24)</t>
  </si>
  <si>
    <t>Plan A per pay (26)</t>
  </si>
  <si>
    <t>Plan B employee/month</t>
  </si>
  <si>
    <t>Plan B per pay (24)</t>
  </si>
  <si>
    <t>Plan B per pay (26)</t>
  </si>
  <si>
    <t>Plan C employee/month</t>
  </si>
  <si>
    <t>Plan C per pay (24)</t>
  </si>
  <si>
    <t>Plan C per pay (26)</t>
  </si>
  <si>
    <t>Plan D employee/month</t>
  </si>
  <si>
    <t>Plan D per pay (24)</t>
  </si>
  <si>
    <t>Plan D per pay (26)</t>
  </si>
  <si>
    <t>ACA affordability check (employee-only, lowest-cost minimum value plan)</t>
  </si>
  <si>
    <t>Affordability percentage for the plan year</t>
  </si>
  <si>
    <t xml:space="preserve">  Confirm this figure in current IRS guidance — it is set annually.</t>
  </si>
  <si>
    <t>Safe harbor input</t>
  </si>
  <si>
    <t>Value</t>
  </si>
  <si>
    <t>Employee monthly rate of pay (hourly rate x 130, or monthly salary)</t>
  </si>
  <si>
    <t>Employee W-2 Box 1 wages (annual)</t>
  </si>
  <si>
    <t>Federal poverty line, mainland single (annual)</t>
  </si>
  <si>
    <t>Safe harbor</t>
  </si>
  <si>
    <t>Max affordable employee-only cost per month</t>
  </si>
  <si>
    <t>Rate of pay</t>
  </si>
  <si>
    <t>W-2</t>
  </si>
  <si>
    <t>Federal poverty line</t>
  </si>
  <si>
    <t>Actual employee-only cost per month (from Contribution tab)</t>
  </si>
  <si>
    <t>Affordable under rate of pay safe harbor?</t>
  </si>
  <si>
    <t>Affordable under W-2 safe harbor?</t>
  </si>
  <si>
    <t>Affordable under FPL safe harbor?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</si>
</sst>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9" fontId="0" fillId="0" borderId="0" xfId="0" applyNumberFormat="1"/>
    <xf numFmtId="9" fontId="1" fillId="0" borderId="0" xfId="0" applyNumberFormat="1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1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</v>
      </c>
    </row>
    <row r="14" spans="1:1" x14ac:dyDescent="0.25">
      <c r="A14" t="s">
        <v>11</v>
      </c>
    </row>
    <row r="15" spans="1:1" x14ac:dyDescent="0.25">
      <c r="A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40" customWidth="1"/>
    <col min="2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40" customWidth="1"/>
    <col min="2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38</v>
      </c>
    </row>
    <row r="15" spans="1:1" x14ac:dyDescent="0.25">
      <c r="A1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40" customWidth="1"/>
    <col min="2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40" customWidth="1"/>
    <col min="2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1" x14ac:dyDescent="0.25">
      <c r="A2" t="s">
        <v>18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  <row r="11" spans="1:1" x14ac:dyDescent="0.25">
      <c r="A11" t="s">
        <v>69</v>
      </c>
    </row>
    <row r="12" spans="1:1" x14ac:dyDescent="0.25">
      <c r="A12" t="s">
        <v>70</v>
      </c>
    </row>
    <row r="13" spans="1:1" x14ac:dyDescent="0.25">
      <c r="A13" t="s">
        <v>71</v>
      </c>
    </row>
    <row r="14" spans="1:1" x14ac:dyDescent="0.25">
      <c r="A14" t="s">
        <v>72</v>
      </c>
    </row>
    <row r="15" spans="1:1" x14ac:dyDescent="0.25">
      <c r="A15" t="s">
        <v>73</v>
      </c>
    </row>
    <row r="16" spans="1:1" x14ac:dyDescent="0.25">
      <c r="A16" t="s">
        <v>74</v>
      </c>
    </row>
    <row r="17" spans="1:1" x14ac:dyDescent="0.25">
      <c r="A17" t="s">
        <v>75</v>
      </c>
    </row>
    <row r="18" spans="1:1" x14ac:dyDescent="0.25">
      <c r="A1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24" customWidth="1"/>
    <col min="2" max="5" width="16" style="2" customWidth="1"/>
  </cols>
  <sheetData>
    <row r="1" spans="1:5" s="1" customFormat="1" x14ac:dyDescent="0.25">
      <c r="A1" s="1" t="s">
        <v>76</v>
      </c>
      <c r="B1" s="3" t="s">
        <v>14</v>
      </c>
      <c r="C1" s="3" t="s">
        <v>15</v>
      </c>
      <c r="D1" s="3" t="s">
        <v>16</v>
      </c>
      <c r="E1" s="3" t="s">
        <v>17</v>
      </c>
    </row>
    <row r="2" spans="1:5" x14ac:dyDescent="0.25">
      <c r="A2" t="s">
        <v>77</v>
      </c>
      <c r="B2" s="2"/>
      <c r="C2" s="2"/>
      <c r="D2" s="2"/>
      <c r="E2" s="2"/>
    </row>
    <row r="3" spans="1:5" x14ac:dyDescent="0.25">
      <c r="A3" t="s">
        <v>78</v>
      </c>
      <c r="B3" s="2"/>
      <c r="C3" s="2"/>
      <c r="D3" s="2"/>
      <c r="E3" s="2"/>
    </row>
    <row r="4" spans="1:5" x14ac:dyDescent="0.25">
      <c r="A4" t="s">
        <v>79</v>
      </c>
      <c r="B4" s="2"/>
      <c r="C4" s="2"/>
      <c r="D4" s="2"/>
      <c r="E4" s="2"/>
    </row>
    <row r="5" spans="1:5" x14ac:dyDescent="0.25">
      <c r="A5" t="s">
        <v>80</v>
      </c>
      <c r="B5" s="2"/>
      <c r="C5" s="2"/>
      <c r="D5" s="2"/>
      <c r="E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FormatPr defaultRowHeight="15" outlineLevelRow="0" outlineLevelCol="0" x14ac:dyDescent="55"/>
  <cols>
    <col min="1" max="1" width="24" customWidth="1"/>
    <col min="2" max="2" width="9" style="4" customWidth="1"/>
    <col min="3" max="15" width="18" style="2" customWidth="1"/>
  </cols>
  <sheetData>
    <row r="1" spans="1:15" s="1" customFormat="1" x14ac:dyDescent="0.25">
      <c r="A1" s="1" t="s">
        <v>76</v>
      </c>
      <c r="B1" s="5" t="s">
        <v>81</v>
      </c>
      <c r="C1" s="3" t="s">
        <v>82</v>
      </c>
      <c r="D1" s="3" t="s">
        <v>83</v>
      </c>
      <c r="E1" s="3" t="s">
        <v>84</v>
      </c>
      <c r="F1" s="3" t="s">
        <v>85</v>
      </c>
      <c r="G1" s="3" t="s">
        <v>86</v>
      </c>
      <c r="H1" s="3" t="s">
        <v>87</v>
      </c>
      <c r="I1" s="3" t="s">
        <v>88</v>
      </c>
      <c r="J1" s="3" t="s">
        <v>89</v>
      </c>
      <c r="K1" s="3" t="s">
        <v>90</v>
      </c>
      <c r="L1" s="3" t="s">
        <v>91</v>
      </c>
      <c r="M1" s="3" t="s">
        <v>92</v>
      </c>
      <c r="N1" s="3" t="s">
        <v>93</v>
      </c>
      <c r="O1" s="3" t="s">
        <v>94</v>
      </c>
    </row>
    <row r="2" spans="1:15" x14ac:dyDescent="0.25">
      <c r="A2" t="s">
        <v>77</v>
      </c>
      <c r="B2" s="4">
        <v>0.75</v>
      </c>
      <c r="C2" s="2">
        <v>0</v>
      </c>
      <c r="D2" s="2">
        <f>MAX(0,Rates!B2-MAX(Rates!B2*B2,C2))</f>
      </c>
      <c r="E2" s="2">
        <f>D2*12/24</f>
      </c>
      <c r="F2" s="2">
        <f>D2*12/26</f>
      </c>
      <c r="G2" s="2">
        <f>MAX(0,Rates!C2-MAX(Rates!C2*B2,C2))</f>
      </c>
      <c r="H2" s="2">
        <f>G2*12/24</f>
      </c>
      <c r="I2" s="2">
        <f>G2*12/26</f>
      </c>
      <c r="J2" s="2">
        <f>MAX(0,Rates!D2-MAX(Rates!D2*B2,C2))</f>
      </c>
      <c r="K2" s="2">
        <f>J2*12/24</f>
      </c>
      <c r="L2" s="2">
        <f>J2*12/26</f>
      </c>
      <c r="M2" s="2">
        <f>MAX(0,Rates!E2-MAX(Rates!E2*B2,C2))</f>
      </c>
      <c r="N2" s="2">
        <f>M2*12/24</f>
      </c>
      <c r="O2" s="2">
        <f>M2*12/26</f>
      </c>
    </row>
    <row r="3" spans="1:15" x14ac:dyDescent="0.25">
      <c r="A3" t="s">
        <v>78</v>
      </c>
      <c r="B3" s="4">
        <v>0.75</v>
      </c>
      <c r="C3" s="2">
        <v>0</v>
      </c>
      <c r="D3" s="2">
        <f>MAX(0,Rates!B3-MAX(Rates!B3*B3,C3))</f>
      </c>
      <c r="E3" s="2">
        <f>D3*12/24</f>
      </c>
      <c r="F3" s="2">
        <f>D3*12/26</f>
      </c>
      <c r="G3" s="2">
        <f>MAX(0,Rates!C3-MAX(Rates!C3*B3,C3))</f>
      </c>
      <c r="H3" s="2">
        <f>G3*12/24</f>
      </c>
      <c r="I3" s="2">
        <f>G3*12/26</f>
      </c>
      <c r="J3" s="2">
        <f>MAX(0,Rates!D3-MAX(Rates!D3*B3,C3))</f>
      </c>
      <c r="K3" s="2">
        <f>J3*12/24</f>
      </c>
      <c r="L3" s="2">
        <f>J3*12/26</f>
      </c>
      <c r="M3" s="2">
        <f>MAX(0,Rates!E3-MAX(Rates!E3*B3,C3))</f>
      </c>
      <c r="N3" s="2">
        <f>M3*12/24</f>
      </c>
      <c r="O3" s="2">
        <f>M3*12/26</f>
      </c>
    </row>
    <row r="4" spans="1:15" x14ac:dyDescent="0.25">
      <c r="A4" t="s">
        <v>79</v>
      </c>
      <c r="B4" s="4">
        <v>0.75</v>
      </c>
      <c r="C4" s="2">
        <v>0</v>
      </c>
      <c r="D4" s="2">
        <f>MAX(0,Rates!B4-MAX(Rates!B4*B4,C4))</f>
      </c>
      <c r="E4" s="2">
        <f>D4*12/24</f>
      </c>
      <c r="F4" s="2">
        <f>D4*12/26</f>
      </c>
      <c r="G4" s="2">
        <f>MAX(0,Rates!C4-MAX(Rates!C4*B4,C4))</f>
      </c>
      <c r="H4" s="2">
        <f>G4*12/24</f>
      </c>
      <c r="I4" s="2">
        <f>G4*12/26</f>
      </c>
      <c r="J4" s="2">
        <f>MAX(0,Rates!D4-MAX(Rates!D4*B4,C4))</f>
      </c>
      <c r="K4" s="2">
        <f>J4*12/24</f>
      </c>
      <c r="L4" s="2">
        <f>J4*12/26</f>
      </c>
      <c r="M4" s="2">
        <f>MAX(0,Rates!E4-MAX(Rates!E4*B4,C4))</f>
      </c>
      <c r="N4" s="2">
        <f>M4*12/24</f>
      </c>
      <c r="O4" s="2">
        <f>M4*12/26</f>
      </c>
    </row>
    <row r="5" spans="1:15" x14ac:dyDescent="0.25">
      <c r="A5" t="s">
        <v>80</v>
      </c>
      <c r="B5" s="4">
        <v>0.75</v>
      </c>
      <c r="C5" s="2">
        <v>0</v>
      </c>
      <c r="D5" s="2">
        <f>MAX(0,Rates!B5-MAX(Rates!B5*B5,C5))</f>
      </c>
      <c r="E5" s="2">
        <f>D5*12/24</f>
      </c>
      <c r="F5" s="2">
        <f>D5*12/26</f>
      </c>
      <c r="G5" s="2">
        <f>MAX(0,Rates!C5-MAX(Rates!C5*B5,C5))</f>
      </c>
      <c r="H5" s="2">
        <f>G5*12/24</f>
      </c>
      <c r="I5" s="2">
        <f>G5*12/26</f>
      </c>
      <c r="J5" s="2">
        <f>MAX(0,Rates!D5-MAX(Rates!D5*B5,C5))</f>
      </c>
      <c r="K5" s="2">
        <f>J5*12/24</f>
      </c>
      <c r="L5" s="2">
        <f>J5*12/26</f>
      </c>
      <c r="M5" s="2">
        <f>MAX(0,Rates!E5-MAX(Rates!E5*B5,C5))</f>
      </c>
      <c r="N5" s="2">
        <f>M5*12/24</f>
      </c>
      <c r="O5" s="2">
        <f>M5*12/26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46" customWidth="1"/>
    <col min="2" max="2" width="18" customWidth="1"/>
  </cols>
  <sheetData>
    <row r="1" spans="1:1" s="1" customFormat="1" x14ac:dyDescent="0.25">
      <c r="A1" s="1" t="s">
        <v>95</v>
      </c>
    </row>
    <row r="3" spans="1:2" x14ac:dyDescent="0.25">
      <c r="A3" t="s">
        <v>96</v>
      </c>
      <c r="B3" s="6">
        <v>0.0902</v>
      </c>
    </row>
    <row r="4" spans="1:1" x14ac:dyDescent="0.25">
      <c r="A4" t="s">
        <v>97</v>
      </c>
    </row>
    <row r="6" spans="1:2" s="1" customFormat="1" x14ac:dyDescent="0.25">
      <c r="A6" s="1" t="s">
        <v>98</v>
      </c>
      <c r="B6" s="1" t="s">
        <v>99</v>
      </c>
    </row>
    <row r="7" spans="1:2" x14ac:dyDescent="0.25">
      <c r="A7" t="s">
        <v>100</v>
      </c>
      <c r="B7" s="2">
        <v>0</v>
      </c>
    </row>
    <row r="8" spans="1:2" x14ac:dyDescent="0.25">
      <c r="A8" t="s">
        <v>101</v>
      </c>
      <c r="B8" s="2">
        <v>0</v>
      </c>
    </row>
    <row r="9" spans="1:2" x14ac:dyDescent="0.25">
      <c r="A9" t="s">
        <v>102</v>
      </c>
      <c r="B9" s="2">
        <v>0</v>
      </c>
    </row>
    <row r="11" spans="1:2" s="1" customFormat="1" x14ac:dyDescent="0.25">
      <c r="A11" s="1" t="s">
        <v>103</v>
      </c>
      <c r="B11" s="1" t="s">
        <v>104</v>
      </c>
    </row>
    <row r="12" spans="1:2" x14ac:dyDescent="0.25">
      <c r="A12" t="s">
        <v>105</v>
      </c>
      <c r="B12" s="2">
        <f>B7*B3</f>
      </c>
    </row>
    <row r="13" spans="1:2" x14ac:dyDescent="0.25">
      <c r="A13" t="s">
        <v>106</v>
      </c>
      <c r="B13" s="2">
        <f>B8*B3/12</f>
      </c>
    </row>
    <row r="14" spans="1:2" x14ac:dyDescent="0.25">
      <c r="A14" t="s">
        <v>107</v>
      </c>
      <c r="B14" s="2">
        <f>B9*B3/12</f>
      </c>
    </row>
    <row r="16" spans="1:2" x14ac:dyDescent="0.25">
      <c r="A16" t="s">
        <v>108</v>
      </c>
      <c r="B16" s="2">
        <f>Contribution!D2</f>
      </c>
    </row>
    <row r="17" spans="1:2" x14ac:dyDescent="0.25">
      <c r="A17" t="s">
        <v>109</v>
      </c>
      <c r="B17">
        <f>IF(B7=0,"Enter pay",IF(B16&lt;=B12,"Yes","No"))</f>
      </c>
    </row>
    <row r="18" spans="1:2" x14ac:dyDescent="0.25">
      <c r="A18" t="s">
        <v>110</v>
      </c>
      <c r="B18">
        <f>IF(B8=0,"Enter wages",IF(B16&lt;=B13,"Yes","No"))</f>
      </c>
    </row>
    <row r="19" spans="1:2" x14ac:dyDescent="0.25">
      <c r="A19" t="s">
        <v>111</v>
      </c>
      <c r="B19">
        <f>IF(B9=0,"Enter FPL",IF(B16&lt;=B14,"Yes","No"))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Medical</vt:lpstr>
      <vt:lpstr>Dental</vt:lpstr>
      <vt:lpstr>Vision</vt:lpstr>
      <vt:lpstr>Life and disability</vt:lpstr>
      <vt:lpstr>Rates</vt:lpstr>
      <vt:lpstr>Contribution</vt:lpstr>
      <vt:lpstr>ACA affordability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/>
  <dc:description/>
  <cp:keywords/>
  <cp:category/>
  <cp:lastModifiedBy>Unknown</cp:lastModifiedBy>
  <dcterms:created xsi:type="dcterms:W3CDTF">2026-09-06T19:50:34Z</dcterms:created>
  <dcterms:modified xsi:type="dcterms:W3CDTF">2026-09-06T19:50:34Z</dcterms:modified>
</cp:coreProperties>
</file>